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ameronHill\Profitable Tradie Dropbox\Cameron Hill\Coaching Content\"/>
    </mc:Choice>
  </mc:AlternateContent>
  <xr:revisionPtr revIDLastSave="0" documentId="13_ncr:1_{45EDB728-F286-404E-BC2D-6F6A312C9D74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WIP Calculator" sheetId="2" r:id="rId1"/>
    <sheet name="Sheet2" sheetId="4" r:id="rId2"/>
    <sheet name="Shee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2" l="1"/>
  <c r="C8" i="2" s="1"/>
  <c r="C9" i="2" s="1"/>
  <c r="C7" i="3"/>
  <c r="C8" i="3" s="1"/>
  <c r="C9" i="3" s="1"/>
  <c r="C21" i="3"/>
  <c r="C20" i="3"/>
  <c r="C19" i="3"/>
  <c r="C18" i="3"/>
  <c r="C21" i="2"/>
  <c r="C20" i="2"/>
  <c r="C19" i="2"/>
  <c r="C18" i="2"/>
  <c r="F19" i="2" l="1"/>
  <c r="E18" i="2"/>
  <c r="F20" i="2"/>
  <c r="F21" i="2"/>
  <c r="F18" i="2"/>
  <c r="E20" i="3"/>
  <c r="F21" i="3"/>
  <c r="F18" i="3"/>
  <c r="E21" i="3"/>
  <c r="F19" i="3"/>
  <c r="F20" i="3"/>
  <c r="E18" i="3"/>
  <c r="E19" i="3"/>
  <c r="G21" i="2"/>
  <c r="E20" i="2"/>
  <c r="E21" i="2"/>
  <c r="G19" i="2"/>
  <c r="G18" i="2"/>
  <c r="E19" i="2"/>
  <c r="G2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Russ Stephens</author>
  </authors>
  <commentList>
    <comment ref="B3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Russ Stephens:</t>
        </r>
        <r>
          <rPr>
            <sz val="9"/>
            <color indexed="81"/>
            <rFont val="Calibri"/>
            <family val="2"/>
          </rPr>
          <t xml:space="preserve">
Pulled from Revised Contract Value including Variations</t>
        </r>
      </text>
    </comment>
    <comment ref="B4" authorId="0" shapeId="0" xr:uid="{00000000-0006-0000-0000-000002000000}">
      <text>
        <r>
          <rPr>
            <b/>
            <sz val="9"/>
            <color indexed="81"/>
            <rFont val="Calibri"/>
            <family val="2"/>
          </rPr>
          <t>Russ Stephens:</t>
        </r>
        <r>
          <rPr>
            <sz val="9"/>
            <color indexed="81"/>
            <rFont val="Calibri"/>
            <family val="2"/>
          </rPr>
          <t xml:space="preserve">
Manually Enter the total amount invoiced to the client to 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Russ Stephens</author>
  </authors>
  <commentList>
    <comment ref="B3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Russ Stephens:</t>
        </r>
        <r>
          <rPr>
            <sz val="9"/>
            <color indexed="81"/>
            <rFont val="Calibri"/>
            <family val="2"/>
          </rPr>
          <t xml:space="preserve">
Pulled from Revised Contract Value including Variations</t>
        </r>
      </text>
    </comment>
    <comment ref="B4" authorId="0" shapeId="0" xr:uid="{00000000-0006-0000-0100-000002000000}">
      <text>
        <r>
          <rPr>
            <b/>
            <sz val="9"/>
            <color indexed="81"/>
            <rFont val="Calibri"/>
            <family val="2"/>
          </rPr>
          <t>Russ Stephens:</t>
        </r>
        <r>
          <rPr>
            <sz val="9"/>
            <color indexed="81"/>
            <rFont val="Calibri"/>
            <family val="2"/>
          </rPr>
          <t xml:space="preserve">
Manually Enter the total amount invoiced to the client to date.</t>
        </r>
      </text>
    </comment>
  </commentList>
</comments>
</file>

<file path=xl/sharedStrings.xml><?xml version="1.0" encoding="utf-8"?>
<sst xmlns="http://schemas.openxmlformats.org/spreadsheetml/2006/main" count="51" uniqueCount="31">
  <si>
    <t>Contract Price</t>
  </si>
  <si>
    <t>(Orginal Contract plus approved variations)</t>
  </si>
  <si>
    <t>Claimed To Date</t>
  </si>
  <si>
    <t>(Invoices Entered and Sent to Clients)</t>
  </si>
  <si>
    <t>Actual Invoices Processed</t>
  </si>
  <si>
    <t>% Complete</t>
  </si>
  <si>
    <t>WIP Calculation</t>
  </si>
  <si>
    <t>Create 2 New Nominal Codes</t>
  </si>
  <si>
    <t>1 in the Balance Sheet 'WIP Bal'</t>
  </si>
  <si>
    <t>1 in the Profit &amp; Loss 'WIP P&amp;L'</t>
  </si>
  <si>
    <t>Last Day Of Month Relating To Calculation</t>
  </si>
  <si>
    <t>Journal Entries</t>
  </si>
  <si>
    <t>Date</t>
  </si>
  <si>
    <t>Account</t>
  </si>
  <si>
    <t>Type</t>
  </si>
  <si>
    <t>Amount</t>
  </si>
  <si>
    <t>WIP (Bal)</t>
  </si>
  <si>
    <t>WIP (P&amp;L)</t>
  </si>
  <si>
    <t>Revised Contract Price</t>
  </si>
  <si>
    <t>Budget To Build</t>
  </si>
  <si>
    <t>(This should be adjusted to reflect under and overs as they occur through the build)</t>
  </si>
  <si>
    <t>(Invoices Entered from suppliers)</t>
  </si>
  <si>
    <t>Related Purchase Invoices</t>
  </si>
  <si>
    <t>Affect</t>
  </si>
  <si>
    <t>Invoices Sent</t>
  </si>
  <si>
    <t>Correct Costs for Period</t>
  </si>
  <si>
    <t>Invoices, Costs Received</t>
  </si>
  <si>
    <t>(Invoices Sent divided Contract Price)</t>
  </si>
  <si>
    <t>(Invoices Entered from suppliers and wages paid)</t>
  </si>
  <si>
    <t>(Adjust to reflect Unders and Overs as they occur)</t>
  </si>
  <si>
    <t>(Budget To Build multiplied by % complete)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</si>
</sst>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0.0%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0"/>
      <color theme="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FF"/>
      <name val="Calibri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4" fontId="2" fillId="3" borderId="6" xfId="0" applyNumberFormat="1" applyFont="1" applyFill="1" applyBorder="1"/>
    <xf numFmtId="164" fontId="0" fillId="2" borderId="1" xfId="2" applyNumberFormat="1" applyFont="1" applyFill="1" applyBorder="1" applyAlignment="1">
      <alignment horizontal="center"/>
    </xf>
    <xf numFmtId="44" fontId="0" fillId="4" borderId="3" xfId="1" applyFont="1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44" fontId="0" fillId="2" borderId="8" xfId="1" applyFont="1" applyFill="1" applyBorder="1" applyAlignment="1">
      <alignment horizontal="center" vertical="center"/>
    </xf>
    <xf numFmtId="0" fontId="0" fillId="2" borderId="9" xfId="0" applyFill="1" applyBorder="1"/>
    <xf numFmtId="14" fontId="0" fillId="0" borderId="10" xfId="0" applyNumberFormat="1" applyBorder="1"/>
    <xf numFmtId="0" fontId="0" fillId="2" borderId="11" xfId="0" applyFill="1" applyBorder="1"/>
    <xf numFmtId="0" fontId="0" fillId="2" borderId="14" xfId="0" applyFill="1" applyBorder="1"/>
    <xf numFmtId="0" fontId="0" fillId="2" borderId="16" xfId="0" applyFill="1" applyBorder="1"/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44" fontId="9" fillId="2" borderId="15" xfId="0" applyNumberFormat="1" applyFont="1" applyFill="1" applyBorder="1" applyAlignment="1">
      <alignment horizontal="center"/>
    </xf>
    <xf numFmtId="14" fontId="9" fillId="2" borderId="17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44" fontId="9" fillId="2" borderId="18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164" fontId="0" fillId="2" borderId="1" xfId="2" applyNumberFormat="1" applyFont="1" applyFill="1" applyBorder="1" applyAlignment="1">
      <alignment horizontal="right" indent="1"/>
    </xf>
    <xf numFmtId="44" fontId="0" fillId="0" borderId="0" xfId="0" applyNumberFormat="1"/>
    <xf numFmtId="0" fontId="11" fillId="0" borderId="0" xfId="0" applyFont="1" applyBorder="1"/>
    <xf numFmtId="0" fontId="0" fillId="0" borderId="0" xfId="0" applyBorder="1"/>
    <xf numFmtId="6" fontId="11" fillId="0" borderId="0" xfId="0" applyNumberFormat="1" applyFont="1" applyBorder="1"/>
    <xf numFmtId="0" fontId="12" fillId="0" borderId="0" xfId="0" applyFont="1" applyBorder="1"/>
    <xf numFmtId="6" fontId="0" fillId="0" borderId="0" xfId="0" applyNumberFormat="1" applyBorder="1"/>
    <xf numFmtId="0" fontId="10" fillId="0" borderId="0" xfId="0" applyFont="1" applyBorder="1"/>
    <xf numFmtId="164" fontId="0" fillId="0" borderId="0" xfId="2" applyNumberFormat="1" applyFont="1" applyBorder="1"/>
  </cellXfs>
  <cellStyles count="11">
    <cellStyle name="Currency" xfId="1" builtinId="4"/>
    <cellStyle name="Followed Hyperlink" xfId="8" builtinId="9" hidden="1"/>
    <cellStyle name="Followed Hyperlink" xfId="10" builtinId="9" hidden="1"/>
    <cellStyle name="Followed Hyperlink" xfId="6" builtinId="9" hidden="1"/>
    <cellStyle name="Followed Hyperlink" xfId="4" builtinId="9" hidden="1"/>
    <cellStyle name="Hyperlink" xfId="7" builtinId="8" hidden="1"/>
    <cellStyle name="Hyperlink" xfId="9" builtinId="8" hidden="1"/>
    <cellStyle name="Hyperlink" xfId="5" builtinId="8" hidden="1"/>
    <cellStyle name="Hyperlink" xfId="3" builtinId="8" hidden="1"/>
    <cellStyle name="Normal" xfId="0" builtinId="0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1"/>
  <sheetViews>
    <sheetView tabSelected="1" workbookViewId="0">
      <selection activeCell="C14" sqref="C14"/>
    </sheetView>
  </sheetViews>
  <sheetFormatPr defaultColWidth="11" defaultRowHeight="15.75" x14ac:dyDescent="0.25"/>
  <cols>
    <col min="2" max="2" width="35.5" customWidth="1"/>
    <col min="3" max="3" width="15.875" customWidth="1"/>
    <col min="4" max="4" width="14.5" customWidth="1"/>
    <col min="7" max="7" width="11.5" bestFit="1" customWidth="1"/>
  </cols>
  <sheetData>
    <row r="2" spans="2:6" ht="16.5" thickBot="1" x14ac:dyDescent="0.3"/>
    <row r="3" spans="2:6" x14ac:dyDescent="0.25">
      <c r="B3" s="1" t="s">
        <v>0</v>
      </c>
      <c r="C3" s="6"/>
      <c r="D3" t="s">
        <v>1</v>
      </c>
    </row>
    <row r="4" spans="2:6" x14ac:dyDescent="0.25">
      <c r="B4" s="2" t="s">
        <v>19</v>
      </c>
      <c r="C4" s="7"/>
      <c r="D4" t="s">
        <v>29</v>
      </c>
    </row>
    <row r="5" spans="2:6" x14ac:dyDescent="0.25">
      <c r="B5" s="2" t="s">
        <v>24</v>
      </c>
      <c r="C5" s="7"/>
      <c r="D5" t="s">
        <v>3</v>
      </c>
    </row>
    <row r="6" spans="2:6" x14ac:dyDescent="0.25">
      <c r="B6" s="2" t="s">
        <v>5</v>
      </c>
      <c r="C6" s="27" t="e">
        <f>C5/C3</f>
        <v>#DIV/0!</v>
      </c>
      <c r="D6" t="s">
        <v>27</v>
      </c>
    </row>
    <row r="7" spans="2:6" x14ac:dyDescent="0.25">
      <c r="B7" s="2" t="s">
        <v>26</v>
      </c>
      <c r="C7" s="7"/>
      <c r="D7" t="s">
        <v>28</v>
      </c>
    </row>
    <row r="8" spans="2:6" x14ac:dyDescent="0.25">
      <c r="B8" s="8" t="s">
        <v>25</v>
      </c>
      <c r="C8" s="9" t="e">
        <f>C4*C6</f>
        <v>#DIV/0!</v>
      </c>
      <c r="D8" t="s">
        <v>30</v>
      </c>
    </row>
    <row r="9" spans="2:6" ht="16.5" thickBot="1" x14ac:dyDescent="0.3">
      <c r="B9" s="3" t="s">
        <v>6</v>
      </c>
      <c r="C9" s="4" t="e">
        <f>(C7-C8)</f>
        <v>#DIV/0!</v>
      </c>
    </row>
    <row r="10" spans="2:6" ht="16.5" thickBot="1" x14ac:dyDescent="0.3"/>
    <row r="11" spans="2:6" x14ac:dyDescent="0.25">
      <c r="B11" s="15" t="s">
        <v>7</v>
      </c>
    </row>
    <row r="12" spans="2:6" x14ac:dyDescent="0.25">
      <c r="B12" s="16" t="s">
        <v>8</v>
      </c>
      <c r="F12" s="28"/>
    </row>
    <row r="13" spans="2:6" ht="16.5" thickBot="1" x14ac:dyDescent="0.3">
      <c r="B13" s="17" t="s">
        <v>9</v>
      </c>
    </row>
    <row r="14" spans="2:6" ht="16.5" thickBot="1" x14ac:dyDescent="0.3">
      <c r="D14" s="26"/>
    </row>
    <row r="15" spans="2:6" ht="16.5" thickBot="1" x14ac:dyDescent="0.3">
      <c r="B15" s="10" t="s">
        <v>10</v>
      </c>
      <c r="C15" s="11"/>
    </row>
    <row r="16" spans="2:6" ht="16.5" thickBot="1" x14ac:dyDescent="0.3"/>
    <row r="17" spans="2:7" x14ac:dyDescent="0.25">
      <c r="B17" s="12" t="s">
        <v>11</v>
      </c>
      <c r="C17" s="18" t="s">
        <v>12</v>
      </c>
      <c r="D17" s="18" t="s">
        <v>13</v>
      </c>
      <c r="E17" s="18" t="s">
        <v>14</v>
      </c>
      <c r="F17" s="18" t="s">
        <v>23</v>
      </c>
      <c r="G17" s="19" t="s">
        <v>15</v>
      </c>
    </row>
    <row r="18" spans="2:7" x14ac:dyDescent="0.25">
      <c r="B18" s="13"/>
      <c r="C18" s="20">
        <f>C15</f>
        <v>0</v>
      </c>
      <c r="D18" s="21" t="s">
        <v>16</v>
      </c>
      <c r="E18" s="21" t="e">
        <f>IF(C9&gt;0,"Debit","Credit")</f>
        <v>#DIV/0!</v>
      </c>
      <c r="F18" s="21" t="e">
        <f>IF($C$9&gt;0,"Asset Up","Asset Down")</f>
        <v>#DIV/0!</v>
      </c>
      <c r="G18" s="22" t="e">
        <f>ABS(C9)</f>
        <v>#DIV/0!</v>
      </c>
    </row>
    <row r="19" spans="2:7" x14ac:dyDescent="0.25">
      <c r="B19" s="13"/>
      <c r="C19" s="20">
        <f>C15</f>
        <v>0</v>
      </c>
      <c r="D19" s="21" t="s">
        <v>17</v>
      </c>
      <c r="E19" s="21" t="e">
        <f>IF(C9&gt;0,"Credit","Debit")</f>
        <v>#DIV/0!</v>
      </c>
      <c r="F19" s="21" t="e">
        <f>IF($C$9&gt;0,"COGS Down","COGS UP")</f>
        <v>#DIV/0!</v>
      </c>
      <c r="G19" s="22" t="e">
        <f>ABS(C9)</f>
        <v>#DIV/0!</v>
      </c>
    </row>
    <row r="20" spans="2:7" x14ac:dyDescent="0.25">
      <c r="B20" s="13"/>
      <c r="C20" s="20">
        <f>C15+1</f>
        <v>1</v>
      </c>
      <c r="D20" s="21" t="s">
        <v>16</v>
      </c>
      <c r="E20" s="21" t="e">
        <f>IF(C9&gt;0,"Credit","Debit")</f>
        <v>#DIV/0!</v>
      </c>
      <c r="F20" s="21" t="e">
        <f>IF($C$9&gt;0,"Asset Down","Asset Up")</f>
        <v>#DIV/0!</v>
      </c>
      <c r="G20" s="22" t="e">
        <f>ABS(C9)</f>
        <v>#DIV/0!</v>
      </c>
    </row>
    <row r="21" spans="2:7" ht="16.5" thickBot="1" x14ac:dyDescent="0.3">
      <c r="B21" s="14"/>
      <c r="C21" s="23">
        <f>C15+1</f>
        <v>1</v>
      </c>
      <c r="D21" s="24" t="s">
        <v>17</v>
      </c>
      <c r="E21" s="24" t="e">
        <f>IF(C9&gt;0,"Debit","Credit")</f>
        <v>#DIV/0!</v>
      </c>
      <c r="F21" s="24" t="e">
        <f>IF($C$9&gt;0,"COGS Up","COGS Down")</f>
        <v>#DIV/0!</v>
      </c>
      <c r="G21" s="25" t="e">
        <f>ABS(C9)</f>
        <v>#DIV/0!</v>
      </c>
    </row>
  </sheetData>
  <pageMargins left="0.74803149606299213" right="0.74803149606299213" top="0.98425196850393704" bottom="0.98425196850393704" header="0.51181102362204722" footer="0.51181102362204722"/>
  <pageSetup paperSize="9" orientation="landscape" verticalDpi="4294967292" r:id="rId1"/>
  <ignoredErrors>
    <ignoredError sqref="E19" formula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6BABE-678A-4E00-9046-C38ECF4DE6DA}">
  <dimension ref="A1:D14"/>
  <sheetViews>
    <sheetView workbookViewId="0">
      <selection activeCell="B15" sqref="B15"/>
    </sheetView>
  </sheetViews>
  <sheetFormatPr defaultRowHeight="15.75" x14ac:dyDescent="0.25"/>
  <cols>
    <col min="1" max="1" width="28.25" customWidth="1"/>
  </cols>
  <sheetData>
    <row r="1" spans="1:4" x14ac:dyDescent="0.25">
      <c r="A1" s="29"/>
      <c r="B1" s="30"/>
      <c r="C1" s="30"/>
      <c r="D1" s="31"/>
    </row>
    <row r="2" spans="1:4" x14ac:dyDescent="0.25">
      <c r="A2" s="29"/>
      <c r="B2" s="30"/>
      <c r="C2" s="30"/>
      <c r="D2" s="30"/>
    </row>
    <row r="3" spans="1:4" x14ac:dyDescent="0.25">
      <c r="A3" s="30"/>
      <c r="B3" s="30"/>
      <c r="C3" s="32"/>
      <c r="D3" s="30"/>
    </row>
    <row r="4" spans="1:4" x14ac:dyDescent="0.25">
      <c r="A4" s="30"/>
      <c r="B4" s="30"/>
      <c r="C4" s="32"/>
      <c r="D4" s="30"/>
    </row>
    <row r="5" spans="1:4" x14ac:dyDescent="0.25">
      <c r="A5" s="30"/>
      <c r="B5" s="33"/>
      <c r="C5" s="32"/>
      <c r="D5" s="30"/>
    </row>
    <row r="6" spans="1:4" x14ac:dyDescent="0.25">
      <c r="A6" s="30"/>
      <c r="B6" s="33"/>
      <c r="C6" s="32"/>
      <c r="D6" s="30"/>
    </row>
    <row r="7" spans="1:4" x14ac:dyDescent="0.25">
      <c r="A7" s="30"/>
      <c r="B7" s="33"/>
      <c r="C7" s="32"/>
      <c r="D7" s="30"/>
    </row>
    <row r="8" spans="1:4" x14ac:dyDescent="0.25">
      <c r="A8" s="30"/>
      <c r="B8" s="30"/>
      <c r="C8" s="32"/>
      <c r="D8" s="30"/>
    </row>
    <row r="9" spans="1:4" x14ac:dyDescent="0.25">
      <c r="A9" s="30"/>
      <c r="B9" s="30"/>
      <c r="C9" s="32"/>
      <c r="D9" s="30"/>
    </row>
    <row r="10" spans="1:4" x14ac:dyDescent="0.25">
      <c r="A10" s="30"/>
      <c r="B10" s="33"/>
      <c r="C10" s="32"/>
      <c r="D10" s="30"/>
    </row>
    <row r="11" spans="1:4" x14ac:dyDescent="0.25">
      <c r="A11" s="34"/>
      <c r="B11" s="33"/>
      <c r="C11" s="32"/>
      <c r="D11" s="30"/>
    </row>
    <row r="12" spans="1:4" x14ac:dyDescent="0.25">
      <c r="A12" s="34"/>
      <c r="B12" s="35"/>
      <c r="C12" s="32"/>
      <c r="D12" s="30"/>
    </row>
    <row r="13" spans="1:4" x14ac:dyDescent="0.25">
      <c r="A13" s="30"/>
      <c r="B13" s="30"/>
      <c r="C13" s="30"/>
      <c r="D13" s="30"/>
    </row>
    <row r="14" spans="1:4" x14ac:dyDescent="0.25">
      <c r="A14" s="30"/>
      <c r="B14" s="30"/>
      <c r="C14" s="30"/>
      <c r="D14" s="3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1"/>
  <sheetViews>
    <sheetView workbookViewId="0">
      <selection activeCell="C4" sqref="C4"/>
    </sheetView>
  </sheetViews>
  <sheetFormatPr defaultColWidth="11" defaultRowHeight="15.75" x14ac:dyDescent="0.25"/>
  <cols>
    <col min="2" max="2" width="35.5" customWidth="1"/>
    <col min="3" max="3" width="15.875" customWidth="1"/>
    <col min="4" max="4" width="14.5" customWidth="1"/>
    <col min="6" max="6" width="11.5" bestFit="1" customWidth="1"/>
  </cols>
  <sheetData>
    <row r="2" spans="2:4" ht="16.5" thickBot="1" x14ac:dyDescent="0.3"/>
    <row r="3" spans="2:4" x14ac:dyDescent="0.25">
      <c r="B3" s="1" t="s">
        <v>18</v>
      </c>
      <c r="C3" s="6">
        <v>60000</v>
      </c>
      <c r="D3" t="s">
        <v>1</v>
      </c>
    </row>
    <row r="4" spans="2:4" x14ac:dyDescent="0.25">
      <c r="B4" s="2" t="s">
        <v>19</v>
      </c>
      <c r="C4" s="7">
        <v>40000</v>
      </c>
      <c r="D4" t="s">
        <v>20</v>
      </c>
    </row>
    <row r="5" spans="2:4" x14ac:dyDescent="0.25">
      <c r="B5" s="2" t="s">
        <v>2</v>
      </c>
      <c r="C5" s="7">
        <v>19000</v>
      </c>
      <c r="D5" t="s">
        <v>3</v>
      </c>
    </row>
    <row r="6" spans="2:4" x14ac:dyDescent="0.25">
      <c r="B6" s="2" t="s">
        <v>4</v>
      </c>
      <c r="C6" s="7">
        <v>0</v>
      </c>
      <c r="D6" t="s">
        <v>21</v>
      </c>
    </row>
    <row r="7" spans="2:4" x14ac:dyDescent="0.25">
      <c r="B7" s="2" t="s">
        <v>5</v>
      </c>
      <c r="C7" s="5">
        <f>C5/C3</f>
        <v>0.31666666666666665</v>
      </c>
    </row>
    <row r="8" spans="2:4" x14ac:dyDescent="0.25">
      <c r="B8" s="8" t="s">
        <v>22</v>
      </c>
      <c r="C8" s="9">
        <f>C4*C7</f>
        <v>12666.666666666666</v>
      </c>
    </row>
    <row r="9" spans="2:4" ht="16.5" thickBot="1" x14ac:dyDescent="0.3">
      <c r="B9" s="3" t="s">
        <v>6</v>
      </c>
      <c r="C9" s="4">
        <f>(C6-C8)/1.15</f>
        <v>-11014.492753623188</v>
      </c>
    </row>
    <row r="10" spans="2:4" ht="16.5" thickBot="1" x14ac:dyDescent="0.3"/>
    <row r="11" spans="2:4" x14ac:dyDescent="0.25">
      <c r="B11" s="15" t="s">
        <v>7</v>
      </c>
    </row>
    <row r="12" spans="2:4" x14ac:dyDescent="0.25">
      <c r="B12" s="16" t="s">
        <v>8</v>
      </c>
    </row>
    <row r="13" spans="2:4" ht="16.5" thickBot="1" x14ac:dyDescent="0.3">
      <c r="B13" s="17" t="s">
        <v>9</v>
      </c>
    </row>
    <row r="14" spans="2:4" ht="16.5" thickBot="1" x14ac:dyDescent="0.3"/>
    <row r="15" spans="2:4" ht="16.5" thickBot="1" x14ac:dyDescent="0.3">
      <c r="B15" s="10" t="s">
        <v>10</v>
      </c>
      <c r="C15" s="11">
        <v>41547</v>
      </c>
    </row>
    <row r="16" spans="2:4" ht="16.5" thickBot="1" x14ac:dyDescent="0.3"/>
    <row r="17" spans="2:6" x14ac:dyDescent="0.25">
      <c r="B17" s="12" t="s">
        <v>11</v>
      </c>
      <c r="C17" s="18" t="s">
        <v>12</v>
      </c>
      <c r="D17" s="18" t="s">
        <v>13</v>
      </c>
      <c r="E17" s="18" t="s">
        <v>14</v>
      </c>
      <c r="F17" s="19" t="s">
        <v>15</v>
      </c>
    </row>
    <row r="18" spans="2:6" x14ac:dyDescent="0.25">
      <c r="B18" s="13"/>
      <c r="C18" s="20">
        <f>C15</f>
        <v>41547</v>
      </c>
      <c r="D18" s="21" t="s">
        <v>16</v>
      </c>
      <c r="E18" s="21" t="str">
        <f>IF(C9&gt;0,"Debit","Credit")</f>
        <v>Credit</v>
      </c>
      <c r="F18" s="22">
        <f>ABS(C9)</f>
        <v>11014.492753623188</v>
      </c>
    </row>
    <row r="19" spans="2:6" x14ac:dyDescent="0.25">
      <c r="B19" s="13"/>
      <c r="C19" s="20">
        <f>C15</f>
        <v>41547</v>
      </c>
      <c r="D19" s="21" t="s">
        <v>17</v>
      </c>
      <c r="E19" s="21" t="str">
        <f>IF(C9&gt;0,"Credit","Debit")</f>
        <v>Debit</v>
      </c>
      <c r="F19" s="22">
        <f>ABS(C9)</f>
        <v>11014.492753623188</v>
      </c>
    </row>
    <row r="20" spans="2:6" x14ac:dyDescent="0.25">
      <c r="B20" s="13"/>
      <c r="C20" s="20">
        <f>C15+1</f>
        <v>41548</v>
      </c>
      <c r="D20" s="21" t="s">
        <v>16</v>
      </c>
      <c r="E20" s="21" t="str">
        <f>IF(C9&gt;0,"Credit","Debit")</f>
        <v>Debit</v>
      </c>
      <c r="F20" s="22">
        <f>ABS(C9)</f>
        <v>11014.492753623188</v>
      </c>
    </row>
    <row r="21" spans="2:6" ht="16.5" thickBot="1" x14ac:dyDescent="0.3">
      <c r="B21" s="14"/>
      <c r="C21" s="23">
        <f>C15+1</f>
        <v>41548</v>
      </c>
      <c r="D21" s="24" t="s">
        <v>17</v>
      </c>
      <c r="E21" s="24" t="str">
        <f>IF(C9&gt;0,"Debit","Credit")</f>
        <v>Credit</v>
      </c>
      <c r="F21" s="25">
        <f>ABS(C9)</f>
        <v>11014.492753623188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WIP Calculator</vt:lpstr>
      <vt:lpstr>Sheet2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Cameron Hill</cp:lastModifiedBy>
  <cp:revision/>
  <dcterms:created xsi:type="dcterms:W3CDTF">2013-10-19T22:18:48Z</dcterms:created>
  <dcterms:modified xsi:type="dcterms:W3CDTF">2022-01-24T20:42:27Z</dcterms:modified>
  <cp:category/>
  <cp:contentStatus/>
</cp:coreProperties>
</file>